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</sheets>
  <definedNames>
    <definedName name="Z_A1A790FE_8B7C_49DA_8DAF_4CA95D73D342_.wvu.PrintArea" localSheetId="1" hidden="1">'3'!$A$1:$G$23</definedName>
    <definedName name="Z_A1A790FE_8B7C_49DA_8DAF_4CA95D73D342_.wvu.PrintArea" localSheetId="2" hidden="1">'4'!$A$1:$E$28</definedName>
    <definedName name="Z_A1A790FE_8B7C_49DA_8DAF_4CA95D73D342_.wvu.PrintArea" localSheetId="3" hidden="1">'5'!$A$1:$D$35</definedName>
    <definedName name="Z_A1A790FE_8B7C_49DA_8DAF_4CA95D73D342_.wvu.PrintArea" localSheetId="4" hidden="1">'6'!$A$1:$D$12</definedName>
    <definedName name="Z_A1A790FE_8B7C_49DA_8DAF_4CA95D73D342_.wvu.PrintArea" localSheetId="5" hidden="1">'7'!$A$1:$E$18</definedName>
    <definedName name="Z_A1A790FE_8B7C_49DA_8DAF_4CA95D73D342_.wvu.PrintArea" localSheetId="6" hidden="1">'8'!$A$1:$K$26</definedName>
    <definedName name="Z_A1A790FE_8B7C_49DA_8DAF_4CA95D73D342_.wvu.PrintArea" localSheetId="7" hidden="1">'9'!$A$1:$H$26</definedName>
    <definedName name="Z_CDBBD409_333D_47F5_BB40_4EFAF3EEFFAD_.wvu.PrintArea" localSheetId="1" hidden="1">'3'!$A$1:$G$27</definedName>
    <definedName name="Z_CDBBD409_333D_47F5_BB40_4EFAF3EEFFAD_.wvu.PrintArea" localSheetId="2" hidden="1">'4'!$A$1:$E$28</definedName>
    <definedName name="Z_CDBBD409_333D_47F5_BB40_4EFAF3EEFFAD_.wvu.PrintArea" localSheetId="3" hidden="1">'5'!$A$1:$D$35</definedName>
    <definedName name="Z_CDBBD409_333D_47F5_BB40_4EFAF3EEFFAD_.wvu.PrintArea" localSheetId="4" hidden="1">'6'!$A$1:$D$14</definedName>
    <definedName name="_xlnm.Print_Area" localSheetId="1">'3'!$A$1:$G$29</definedName>
    <definedName name="_xlnm.Print_Area" localSheetId="2">'4'!$A$1:$E$28</definedName>
    <definedName name="_xlnm.Print_Area" localSheetId="3">'5'!$A$1:$D$35</definedName>
    <definedName name="_xlnm.Print_Area" localSheetId="4">'6'!$A$1:$D$14</definedName>
  </definedNames>
  <calcPr fullCalcOnLoad="1"/>
</workbook>
</file>

<file path=xl/sharedStrings.xml><?xml version="1.0" encoding="utf-8"?>
<sst xmlns="http://schemas.openxmlformats.org/spreadsheetml/2006/main" count="255" uniqueCount="159">
  <si>
    <t>СТАНДАРТИЗИРОВАННЫЕ ТАРИФНЫЕ СТАВКИ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</si>
  <si>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</si>
  <si>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</si>
  <si>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</si>
  <si>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</si>
  <si>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</si>
  <si>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</si>
  <si>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</si>
  <si>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</si>
  <si>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</si>
  <si>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</si>
  <si>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</si>
  <si>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</si>
  <si>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 xml:space="preserve"> &lt;*&gt;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</si>
  <si>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</si>
  <si>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</si>
  <si>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 xml:space="preserve">
</t>
  </si>
  <si>
    <t>Приложение N 3
к стандартам раскрытия информации
субъектами оптового и розничных
рынков электрической энергии</t>
  </si>
  <si>
    <t>Приложение N 4
к стандартам раскрытия информации
субъектами оптового и розничных
рынков электрической энергии</t>
  </si>
  <si>
    <t>РАСХОДЫ НА МЕРОПРИЯТИЯ,</t>
  </si>
  <si>
    <t>осуществляемые при технологическом присоединении</t>
  </si>
  <si>
    <t>для расчета платы за технологическое присоединение
к территориальным распределительным сетям на уровне
напряжения ниже 35 кВ и присоединяемой
мощностью менее 8900 кВт</t>
  </si>
  <si>
    <t>Наименование мероприятий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</si>
  <si>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</si>
  <si>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</si>
  <si>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</si>
  <si>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</si>
  <si>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</si>
  <si>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</si>
  <si>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</si>
  <si>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</si>
  <si>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</si>
  <si>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</si>
  <si>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</si>
  <si>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</si>
  <si>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</si>
  <si>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</si>
  <si>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</si>
  <si>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</si>
  <si>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</si>
  <si>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РАСЧЕТ</t>
  </si>
  <si>
    <t>необходимой валовой выручки сетевой организации</t>
  </si>
  <si>
    <t>на технологическое присоединение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</si>
  <si>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</si>
  <si>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</si>
  <si>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</si>
  <si>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</si>
  <si>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</si>
  <si>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</si>
  <si>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</si>
  <si>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</si>
  <si>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</si>
  <si>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</si>
  <si>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</si>
  <si>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</si>
  <si>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</si>
  <si>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</si>
  <si>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</si>
  <si>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</si>
  <si>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</si>
  <si>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</si>
  <si>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</si>
  <si>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</si>
  <si>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</si>
  <si>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</si>
  <si>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</si>
  <si>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</si>
  <si>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</si>
  <si>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</si>
  <si>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N 6
к стандартам раскрытия информации
субъектами оптового и розничных
рынков электрической энергии</t>
  </si>
  <si>
    <t>Приложение N 5
к стандартам раскрытия информации
субъектами оптового и розничных
рынков электрической энергии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</si>
  <si>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</si>
  <si>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</si>
  <si>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</si>
  <si>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</si>
  <si>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</si>
  <si>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</si>
  <si>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</si>
  <si>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</si>
  <si>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N 7
к стандартам раскрытия информации
субъектами оптового и розничных
рынков электрической энергии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</si>
  <si>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</si>
  <si>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</si>
  <si>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</si>
  <si>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</si>
  <si>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</si>
  <si>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</si>
  <si>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</si>
  <si>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</si>
  <si>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</si>
  <si>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</si>
  <si>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</si>
  <si>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N 8
к стандартам раскрытия информации
субъектами оптового и розничных
рынков электрической энергии</t>
  </si>
  <si>
    <t>ИНФОРМАЦИЯ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</si>
  <si>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</si>
  <si>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</si>
  <si>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</si>
  <si>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</si>
  <si>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</si>
  <si>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</si>
  <si>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</si>
  <si>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</si>
  <si>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</si>
  <si>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</si>
  <si>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</si>
  <si>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</si>
  <si>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</si>
  <si>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</si>
  <si>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</si>
  <si>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</si>
  <si>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Приложение N 9
к стандартам раскрытия информации
субъектами оптового и розничных
рынков электрической энергии</t>
  </si>
  <si>
    <t>о поданных заявках на технологическое присоединение</t>
  </si>
  <si>
    <t>Количество заявок (штук)</t>
  </si>
  <si>
    <t>ПРОГНОЗНЫЕ СВЕДЕНИЯ</t>
  </si>
  <si>
    <t xml:space="preserve">Приложение N 2
к стандартам раскрытия информации
субъектами оптового и розничных
рынков электрической энергии
</t>
  </si>
  <si>
    <t>о расходах за технологическое присоединение</t>
  </si>
  <si>
    <t>Полное наименование</t>
  </si>
  <si>
    <t>Сокращенное наименование</t>
  </si>
  <si>
    <t>Место нахождения</t>
  </si>
  <si>
    <t>Адрес юридического лица</t>
  </si>
  <si>
    <t>ИНН</t>
  </si>
  <si>
    <t>КПП</t>
  </si>
  <si>
    <t xml:space="preserve">Ф.И.О. руководителя </t>
  </si>
  <si>
    <t xml:space="preserve">Адрес электронной почты </t>
  </si>
  <si>
    <t xml:space="preserve">Контактный телефон </t>
  </si>
  <si>
    <t>Факс</t>
  </si>
  <si>
    <t>ЗАО "СПГЭС"</t>
  </si>
  <si>
    <t>Закрытое акционерное общество "Саратовское предприятие городских электрических сетей"</t>
  </si>
  <si>
    <t xml:space="preserve">410017, Россия, г. Саратов, ул. Белоглинская, 40 </t>
  </si>
  <si>
    <t>Козин Сергей Валентинович</t>
  </si>
  <si>
    <t>spgs@spgs.ru</t>
  </si>
  <si>
    <t>(8452)24-75-51</t>
  </si>
  <si>
    <t>(8452)24-75-75</t>
  </si>
  <si>
    <t>расходы на информационное обслуживание, консультационные и юридические услуги</t>
  </si>
  <si>
    <t>уровень напряжения НН (0,4 кВ и ниже)</t>
  </si>
  <si>
    <t>уровень напряжения СН 2 (20-1 кВ)</t>
  </si>
  <si>
    <t>строительство кабельных  линий (СН2)</t>
  </si>
  <si>
    <t>строительство кабельных  линий (НН)</t>
  </si>
  <si>
    <t xml:space="preserve">по постоянной схеме для Заявителей с присоединяемой мощностью до 150 кВт включительно (с учетом ранее присоединенной в данной точке присоединения) </t>
  </si>
  <si>
    <t>Распределение необходимой валовой выручки* (рублей)</t>
  </si>
  <si>
    <t>ЗАО "Саратовское предприятие городских электрических сетей"</t>
  </si>
  <si>
    <t xml:space="preserve">по временной схеме для Заявителей с присоединяемой мощностью до 150 кВт включительно (с учетом ранее присоединенной в данной точке присоединения) </t>
  </si>
  <si>
    <t>строительство воздушных линий (НН)</t>
  </si>
  <si>
    <t>ЗАО "СПГЭС" на 2017 год</t>
  </si>
  <si>
    <t>ЗАО "Саратовское предприятие городских электрических сетей"
на  2017 год</t>
  </si>
  <si>
    <t>ЗАО "Саратовское предприятие городских электрических сетей" на 2017 год</t>
  </si>
  <si>
    <t>по договорам, заключенным за 9 месяцев 2016 года</t>
  </si>
  <si>
    <t>за 9 месяцев 2016 года</t>
  </si>
  <si>
    <t>(тыс.руб.)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</si>
  <si>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</si>
  <si>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u val="single"/>
        <sz val="8"/>
        <rFont val="Times New Roman"/>
        <family val="1"/>
      </rPr>
      <t>2</t>
    </r>
    <r>
      <rPr>
        <u val="single"/>
        <sz val="12"/>
        <rFont val="Times New Roman"/>
        <family val="1"/>
      </rPr>
      <t xml:space="preserve"> уровень напряжения НН (0,4 кВ и ниже)</t>
    </r>
  </si>
  <si>
    <r>
      <t>С</t>
    </r>
    <r>
      <rPr>
        <u val="single"/>
        <sz val="8"/>
        <rFont val="Times New Roman"/>
        <family val="1"/>
      </rPr>
      <t>2</t>
    </r>
    <r>
      <rPr>
        <u val="single"/>
        <sz val="12"/>
        <rFont val="Times New Roman"/>
        <family val="1"/>
      </rPr>
      <t xml:space="preserve"> уровень напряжения СН 2 (20-1 кВ)</t>
    </r>
  </si>
  <si>
    <r>
      <t>С</t>
    </r>
    <r>
      <rPr>
        <u val="single"/>
        <sz val="8"/>
        <rFont val="Times New Roman"/>
        <family val="1"/>
      </rPr>
      <t>4</t>
    </r>
    <r>
      <rPr>
        <u val="single"/>
        <sz val="12"/>
        <rFont val="Times New Roman"/>
        <family val="1"/>
      </rPr>
      <t xml:space="preserve"> уровень напряжения НН (0,4 кВ и ниже)</t>
    </r>
  </si>
  <si>
    <t>Строительство пункта секционирования (распределительный пункт)</t>
  </si>
  <si>
    <r>
      <t>С</t>
    </r>
    <r>
      <rPr>
        <u val="single"/>
        <sz val="8"/>
        <rFont val="Times New Roman"/>
        <family val="1"/>
      </rPr>
      <t>4</t>
    </r>
    <r>
      <rPr>
        <u val="single"/>
        <sz val="12"/>
        <rFont val="Times New Roman"/>
        <family val="1"/>
      </rPr>
      <t xml:space="preserve"> уровень напряжения СН 2 (20-1 кВ)</t>
    </r>
  </si>
  <si>
    <t>Строительство пунктов секционирования (распределительный пункт)</t>
  </si>
  <si>
    <t>Строительство комплексных трансформаторных подстанций (КТП 10(6)/0,4 кВ)</t>
  </si>
  <si>
    <t>Строительство ВЛИ-0,4 кВ на металлических опорах</t>
  </si>
  <si>
    <t>Строительство ВЛЗ-10 кВ на железобетонных опорах</t>
  </si>
  <si>
    <t>Строительство ВЛИ-0,4 кВ на железобетонных опорах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</si>
</sst>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#,##0.000"/>
    <numFmt numFmtId="181" formatCode="#,##0.0"/>
    <numFmt numFmtId="182" formatCode="0.000000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color indexed="8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 indent="1"/>
    </xf>
    <xf numFmtId="4" fontId="0" fillId="0" borderId="0" xfId="0" applyNumberFormat="1" applyFill="1" applyAlignment="1">
      <alignment vertical="top"/>
    </xf>
    <xf numFmtId="0" fontId="1" fillId="0" borderId="10" xfId="0" applyFont="1" applyFill="1" applyBorder="1" applyAlignment="1">
      <alignment horizontal="left" vertical="top" wrapText="1" indent="3"/>
    </xf>
    <xf numFmtId="0" fontId="1" fillId="0" borderId="10" xfId="0" applyFont="1" applyFill="1" applyBorder="1" applyAlignment="1">
      <alignment horizontal="left" vertical="top" wrapText="1" indent="4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0" fontId="5" fillId="0" borderId="10" xfId="42" applyFont="1" applyFill="1" applyBorder="1" applyAlignment="1" applyProtection="1">
      <alignment horizontal="left" vertical="top" wrapText="1" indent="1"/>
      <protection/>
    </xf>
    <xf numFmtId="0" fontId="6" fillId="0" borderId="10" xfId="42" applyFont="1" applyFill="1" applyBorder="1" applyAlignment="1" applyProtection="1">
      <alignment vertical="top" wrapText="1"/>
      <protection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5" fillId="0" borderId="10" xfId="42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left" vertical="top"/>
    </xf>
    <xf numFmtId="0" fontId="6" fillId="0" borderId="12" xfId="42" applyFont="1" applyBorder="1" applyAlignment="1" applyProtection="1">
      <alignment horizontal="left" vertical="top"/>
      <protection/>
    </xf>
    <xf numFmtId="0" fontId="4" fillId="0" borderId="10" xfId="0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 vertical="top"/>
    </xf>
    <xf numFmtId="181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181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8.wmf" /><Relationship Id="rId7" Type="http://schemas.openxmlformats.org/officeDocument/2006/relationships/image" Target="../media/image6.wmf" /><Relationship Id="rId8" Type="http://schemas.openxmlformats.org/officeDocument/2006/relationships/image" Target="../media/image7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8.wmf" /><Relationship Id="rId7" Type="http://schemas.openxmlformats.org/officeDocument/2006/relationships/image" Target="../media/image6.wmf" /><Relationship Id="rId8" Type="http://schemas.openxmlformats.org/officeDocument/2006/relationships/image" Target="../media/image7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8.wmf" /><Relationship Id="rId7" Type="http://schemas.openxmlformats.org/officeDocument/2006/relationships/image" Target="../media/image6.wmf" /><Relationship Id="rId8" Type="http://schemas.openxmlformats.org/officeDocument/2006/relationships/image" Target="../media/image7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8.wmf" /><Relationship Id="rId7" Type="http://schemas.openxmlformats.org/officeDocument/2006/relationships/image" Target="../media/image6.wmf" /><Relationship Id="rId8" Type="http://schemas.openxmlformats.org/officeDocument/2006/relationships/image" Target="../media/image7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8.wmf" /><Relationship Id="rId7" Type="http://schemas.openxmlformats.org/officeDocument/2006/relationships/image" Target="../media/image6.wmf" /><Relationship Id="rId8" Type="http://schemas.openxmlformats.org/officeDocument/2006/relationships/image" Target="../media/image7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8.wmf" /><Relationship Id="rId7" Type="http://schemas.openxmlformats.org/officeDocument/2006/relationships/image" Target="../media/image6.wmf" /><Relationship Id="rId8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219075</xdr:colOff>
      <xdr:row>8</xdr:row>
      <xdr:rowOff>238125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295275</xdr:colOff>
      <xdr:row>9</xdr:row>
      <xdr:rowOff>285750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010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304800</xdr:colOff>
      <xdr:row>10</xdr:row>
      <xdr:rowOff>285750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964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304800</xdr:colOff>
      <xdr:row>11</xdr:row>
      <xdr:rowOff>285750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3917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304800</xdr:colOff>
      <xdr:row>12</xdr:row>
      <xdr:rowOff>161925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715750"/>
          <a:ext cx="304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295275</xdr:colOff>
      <xdr:row>19</xdr:row>
      <xdr:rowOff>295275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72212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295275</xdr:colOff>
      <xdr:row>22</xdr:row>
      <xdr:rowOff>295275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97262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295275</xdr:colOff>
      <xdr:row>13</xdr:row>
      <xdr:rowOff>276225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327785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219075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295275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304800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002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304800</xdr:colOff>
      <xdr:row>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002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304800</xdr:colOff>
      <xdr:row>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002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295275</xdr:colOff>
      <xdr:row>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0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295275</xdr:colOff>
      <xdr:row>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80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295275</xdr:colOff>
      <xdr:row>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800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219075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431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431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431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143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143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143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219075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431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43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431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431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431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143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143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1431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219075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050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295275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05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304800</xdr:colOff>
      <xdr:row>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050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304800</xdr:colOff>
      <xdr:row>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3050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304800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3050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295275</xdr:colOff>
      <xdr:row>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305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295275</xdr:colOff>
      <xdr:row>9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305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295275</xdr:colOff>
      <xdr:row>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3050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219075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9300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19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193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193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0193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019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019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019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219075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9300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19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193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193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0193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019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019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295275</xdr:colOff>
      <xdr:row>8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0193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gs@spg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0740357661C8CDE614BD068F41B223D2BD4AD19EAFC32571ABF38FB3D26C67FF52E02573X9t4M" TargetMode="External" /><Relationship Id="rId2" Type="http://schemas.openxmlformats.org/officeDocument/2006/relationships/hyperlink" Target="consultantplus://offline/ref=E80740357661C8CDE614BD068F41B223D2BD4AD19EAFC32571ABF38FB3D26C67FF52E02573X9t4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4.421875" style="2" customWidth="1"/>
    <col min="2" max="2" width="38.140625" style="1" customWidth="1"/>
    <col min="3" max="3" width="52.28125" style="1" customWidth="1"/>
    <col min="4" max="16384" width="9.140625" style="1" customWidth="1"/>
  </cols>
  <sheetData>
    <row r="1" spans="1:3" ht="56.25" customHeight="1">
      <c r="A1" s="45" t="s">
        <v>113</v>
      </c>
      <c r="B1" s="45"/>
      <c r="C1" s="45"/>
    </row>
    <row r="3" spans="1:3" ht="15.75">
      <c r="A3" s="44" t="s">
        <v>112</v>
      </c>
      <c r="B3" s="44"/>
      <c r="C3" s="44"/>
    </row>
    <row r="4" spans="1:3" ht="15.75">
      <c r="A4" s="44" t="s">
        <v>114</v>
      </c>
      <c r="B4" s="44"/>
      <c r="C4" s="44"/>
    </row>
    <row r="5" spans="1:3" ht="15.75">
      <c r="A5" s="44" t="s">
        <v>142</v>
      </c>
      <c r="B5" s="44"/>
      <c r="C5" s="44"/>
    </row>
    <row r="6" spans="1:3" ht="15.75">
      <c r="A6" s="44"/>
      <c r="B6" s="44"/>
      <c r="C6" s="44"/>
    </row>
    <row r="7" spans="1:3" ht="15.75">
      <c r="A7" s="31"/>
      <c r="B7" s="32"/>
      <c r="C7" s="32"/>
    </row>
    <row r="8" spans="1:3" ht="31.5">
      <c r="A8" s="31">
        <v>1</v>
      </c>
      <c r="B8" s="32" t="s">
        <v>115</v>
      </c>
      <c r="C8" s="33" t="s">
        <v>126</v>
      </c>
    </row>
    <row r="9" spans="1:3" ht="15.75">
      <c r="A9" s="31">
        <v>2</v>
      </c>
      <c r="B9" s="32" t="s">
        <v>116</v>
      </c>
      <c r="C9" s="34" t="s">
        <v>125</v>
      </c>
    </row>
    <row r="10" spans="1:3" ht="15.75">
      <c r="A10" s="31">
        <v>3</v>
      </c>
      <c r="B10" s="32" t="s">
        <v>117</v>
      </c>
      <c r="C10" s="35" t="s">
        <v>127</v>
      </c>
    </row>
    <row r="11" spans="1:3" ht="15.75">
      <c r="A11" s="31">
        <v>4</v>
      </c>
      <c r="B11" s="32" t="s">
        <v>118</v>
      </c>
      <c r="C11" s="35" t="s">
        <v>127</v>
      </c>
    </row>
    <row r="12" spans="1:3" ht="15.75">
      <c r="A12" s="31">
        <v>5</v>
      </c>
      <c r="B12" s="32" t="s">
        <v>119</v>
      </c>
      <c r="C12" s="35">
        <v>6454006283</v>
      </c>
    </row>
    <row r="13" spans="1:3" ht="15.75">
      <c r="A13" s="31">
        <v>6</v>
      </c>
      <c r="B13" s="32" t="s">
        <v>120</v>
      </c>
      <c r="C13" s="35">
        <v>644750001</v>
      </c>
    </row>
    <row r="14" spans="1:3" ht="15.75">
      <c r="A14" s="31">
        <v>7</v>
      </c>
      <c r="B14" s="32" t="s">
        <v>121</v>
      </c>
      <c r="C14" s="35" t="s">
        <v>128</v>
      </c>
    </row>
    <row r="15" spans="1:3" ht="15.75">
      <c r="A15" s="31">
        <v>8</v>
      </c>
      <c r="B15" s="32" t="s">
        <v>122</v>
      </c>
      <c r="C15" s="36" t="s">
        <v>129</v>
      </c>
    </row>
    <row r="16" spans="1:3" ht="15.75">
      <c r="A16" s="31">
        <v>9</v>
      </c>
      <c r="B16" s="32" t="s">
        <v>123</v>
      </c>
      <c r="C16" s="35" t="s">
        <v>130</v>
      </c>
    </row>
    <row r="17" spans="1:3" ht="15.75">
      <c r="A17" s="31">
        <v>10</v>
      </c>
      <c r="B17" s="32" t="s">
        <v>124</v>
      </c>
      <c r="C17" s="35" t="s">
        <v>131</v>
      </c>
    </row>
  </sheetData>
  <sheetProtection/>
  <mergeCells count="5">
    <mergeCell ref="A6:C6"/>
    <mergeCell ref="A1:C1"/>
    <mergeCell ref="A3:C3"/>
    <mergeCell ref="A4:C4"/>
    <mergeCell ref="A5:C5"/>
  </mergeCells>
  <hyperlinks>
    <hyperlink ref="C15" r:id="rId1" display="spgs@spgs.ru"/>
  </hyperlinks>
  <printOptions/>
  <pageMargins left="0.75" right="0.75" top="1" bottom="1" header="0.5" footer="0.5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AR138"/>
  <sheetViews>
    <sheetView view="pageBreakPreview" zoomScale="60" zoomScalePageLayoutView="0" workbookViewId="0" topLeftCell="A20">
      <selection activeCell="K29" sqref="K29"/>
    </sheetView>
  </sheetViews>
  <sheetFormatPr defaultColWidth="9.140625" defaultRowHeight="12.75"/>
  <cols>
    <col min="1" max="1" width="5.8515625" style="28" customWidth="1"/>
    <col min="2" max="2" width="47.421875" style="28" customWidth="1"/>
    <col min="3" max="3" width="13.7109375" style="28" customWidth="1"/>
    <col min="4" max="4" width="19.7109375" style="28" customWidth="1"/>
    <col min="5" max="5" width="16.421875" style="28" customWidth="1"/>
    <col min="6" max="6" width="20.8515625" style="28" customWidth="1"/>
    <col min="7" max="7" width="20.28125" style="28" customWidth="1"/>
    <col min="8" max="8" width="34.140625" style="28" customWidth="1"/>
    <col min="9" max="16384" width="9.140625" style="28" customWidth="1"/>
  </cols>
  <sheetData>
    <row r="1" spans="3:8" s="26" customFormat="1" ht="56.25" customHeight="1">
      <c r="C1" s="46" t="s">
        <v>17</v>
      </c>
      <c r="D1" s="46"/>
      <c r="E1" s="46"/>
      <c r="F1" s="46"/>
      <c r="G1" s="46"/>
      <c r="H1" s="27" t="s">
        <v>16</v>
      </c>
    </row>
    <row r="3" spans="1:7" ht="15.75">
      <c r="A3" s="56" t="s">
        <v>0</v>
      </c>
      <c r="B3" s="56"/>
      <c r="C3" s="56"/>
      <c r="D3" s="56"/>
      <c r="E3" s="56"/>
      <c r="F3" s="56"/>
      <c r="G3" s="56"/>
    </row>
    <row r="4" spans="1:7" ht="66" customHeight="1">
      <c r="A4" s="57" t="s">
        <v>21</v>
      </c>
      <c r="B4" s="57"/>
      <c r="C4" s="57"/>
      <c r="D4" s="57"/>
      <c r="E4" s="57"/>
      <c r="F4" s="57"/>
      <c r="G4" s="57"/>
    </row>
    <row r="5" spans="1:7" ht="37.5" customHeight="1">
      <c r="A5" s="57" t="s">
        <v>143</v>
      </c>
      <c r="B5" s="57"/>
      <c r="C5" s="57"/>
      <c r="D5" s="57"/>
      <c r="E5" s="57"/>
      <c r="F5" s="57"/>
      <c r="G5" s="57"/>
    </row>
    <row r="6" spans="1:7" ht="12.75">
      <c r="A6" s="22"/>
      <c r="B6" s="22"/>
      <c r="C6" s="22"/>
      <c r="D6" s="22"/>
      <c r="E6" s="22"/>
      <c r="F6" s="22"/>
      <c r="G6" s="22"/>
    </row>
    <row r="7" spans="1:7" ht="47.25" customHeight="1">
      <c r="A7" s="47" t="s">
        <v>1</v>
      </c>
      <c r="B7" s="48"/>
      <c r="C7" s="51" t="s">
        <v>2</v>
      </c>
      <c r="D7" s="53" t="s">
        <v>3</v>
      </c>
      <c r="E7" s="54"/>
      <c r="F7" s="54"/>
      <c r="G7" s="55"/>
    </row>
    <row r="8" spans="1:7" ht="196.5" customHeight="1">
      <c r="A8" s="49"/>
      <c r="B8" s="50"/>
      <c r="C8" s="52"/>
      <c r="D8" s="8" t="s">
        <v>4</v>
      </c>
      <c r="E8" s="8" t="s">
        <v>5</v>
      </c>
      <c r="F8" s="8" t="s">
        <v>137</v>
      </c>
      <c r="G8" s="8" t="s">
        <v>140</v>
      </c>
    </row>
    <row r="9" spans="1:7" ht="232.5" customHeight="1">
      <c r="A9" s="9"/>
      <c r="B9" s="9" t="s">
        <v>6</v>
      </c>
      <c r="C9" s="8" t="s">
        <v>7</v>
      </c>
      <c r="D9" s="40">
        <v>1279.56</v>
      </c>
      <c r="E9" s="40">
        <v>1279.56</v>
      </c>
      <c r="F9" s="40">
        <v>1279.56</v>
      </c>
      <c r="G9" s="40">
        <v>1279.56</v>
      </c>
    </row>
    <row r="10" spans="1:7" ht="70.5" customHeight="1">
      <c r="A10" s="9"/>
      <c r="B10" s="9" t="s">
        <v>8</v>
      </c>
      <c r="C10" s="8" t="s">
        <v>7</v>
      </c>
      <c r="D10" s="40">
        <v>730.52</v>
      </c>
      <c r="E10" s="40">
        <v>730.52</v>
      </c>
      <c r="F10" s="40">
        <v>730.52</v>
      </c>
      <c r="G10" s="40">
        <v>730.52</v>
      </c>
    </row>
    <row r="11" spans="1:7" ht="70.5" customHeight="1">
      <c r="A11" s="9"/>
      <c r="B11" s="9" t="s">
        <v>9</v>
      </c>
      <c r="C11" s="8" t="s">
        <v>7</v>
      </c>
      <c r="D11" s="40">
        <v>210.55</v>
      </c>
      <c r="E11" s="40">
        <v>210.55</v>
      </c>
      <c r="F11" s="40">
        <v>210.55</v>
      </c>
      <c r="G11" s="40">
        <v>210.55</v>
      </c>
    </row>
    <row r="12" spans="1:7" ht="104.25" customHeight="1">
      <c r="A12" s="9"/>
      <c r="B12" s="9" t="s">
        <v>11</v>
      </c>
      <c r="C12" s="8" t="s">
        <v>7</v>
      </c>
      <c r="D12" s="41"/>
      <c r="E12" s="9"/>
      <c r="F12" s="9"/>
      <c r="G12" s="9"/>
    </row>
    <row r="13" spans="1:7" ht="123" customHeight="1">
      <c r="A13" s="9"/>
      <c r="B13" s="9" t="s">
        <v>12</v>
      </c>
      <c r="C13" s="8" t="s">
        <v>7</v>
      </c>
      <c r="D13" s="40">
        <v>338.49</v>
      </c>
      <c r="E13" s="40">
        <v>338.49</v>
      </c>
      <c r="F13" s="40">
        <v>338.49</v>
      </c>
      <c r="G13" s="40">
        <v>338.49</v>
      </c>
    </row>
    <row r="14" spans="1:7" ht="178.5" customHeight="1">
      <c r="A14" s="9"/>
      <c r="B14" s="20" t="s">
        <v>148</v>
      </c>
      <c r="C14" s="8"/>
      <c r="D14" s="40"/>
      <c r="E14" s="40"/>
      <c r="F14" s="40"/>
      <c r="G14" s="40"/>
    </row>
    <row r="15" spans="1:7" ht="21.75" customHeight="1">
      <c r="A15" s="29"/>
      <c r="B15" s="20" t="s">
        <v>149</v>
      </c>
      <c r="C15" s="8"/>
      <c r="D15" s="40"/>
      <c r="E15" s="9"/>
      <c r="F15" s="9"/>
      <c r="G15" s="9"/>
    </row>
    <row r="16" spans="1:7" ht="31.5">
      <c r="A16" s="29"/>
      <c r="B16" s="20" t="s">
        <v>158</v>
      </c>
      <c r="C16" s="8" t="s">
        <v>10</v>
      </c>
      <c r="D16" s="40">
        <v>288277.93</v>
      </c>
      <c r="E16" s="9"/>
      <c r="F16" s="41">
        <f>D16/2</f>
        <v>144138.965</v>
      </c>
      <c r="G16" s="41"/>
    </row>
    <row r="17" spans="1:7" ht="31.5">
      <c r="A17" s="29"/>
      <c r="B17" s="20" t="s">
        <v>156</v>
      </c>
      <c r="C17" s="8" t="s">
        <v>10</v>
      </c>
      <c r="D17" s="40">
        <v>350234.35</v>
      </c>
      <c r="E17" s="9"/>
      <c r="F17" s="41">
        <f>D17/2</f>
        <v>175117.175</v>
      </c>
      <c r="G17" s="41"/>
    </row>
    <row r="18" spans="1:7" ht="15.75">
      <c r="A18" s="29"/>
      <c r="B18" s="20" t="s">
        <v>150</v>
      </c>
      <c r="C18" s="8"/>
      <c r="D18" s="40"/>
      <c r="E18" s="9"/>
      <c r="F18" s="41"/>
      <c r="G18" s="41"/>
    </row>
    <row r="19" spans="1:7" ht="31.5">
      <c r="A19" s="29"/>
      <c r="B19" s="20" t="s">
        <v>157</v>
      </c>
      <c r="C19" s="8" t="s">
        <v>10</v>
      </c>
      <c r="D19" s="40">
        <v>275147</v>
      </c>
      <c r="E19" s="9"/>
      <c r="F19" s="41">
        <f>D19/2</f>
        <v>137573.5</v>
      </c>
      <c r="G19" s="41"/>
    </row>
    <row r="20" spans="1:7" ht="165.75" customHeight="1">
      <c r="A20" s="29" t="s">
        <v>13</v>
      </c>
      <c r="B20" s="20" t="s">
        <v>14</v>
      </c>
      <c r="C20" s="8"/>
      <c r="D20" s="9"/>
      <c r="E20" s="9"/>
      <c r="F20" s="9"/>
      <c r="G20" s="41"/>
    </row>
    <row r="21" spans="1:7" ht="15.75">
      <c r="A21" s="29"/>
      <c r="B21" s="20" t="s">
        <v>133</v>
      </c>
      <c r="C21" s="8" t="s">
        <v>10</v>
      </c>
      <c r="D21" s="41">
        <v>551928.05</v>
      </c>
      <c r="E21" s="9"/>
      <c r="F21" s="41">
        <f>D21/2</f>
        <v>275964.025</v>
      </c>
      <c r="G21" s="41"/>
    </row>
    <row r="22" spans="1:7" ht="15.75">
      <c r="A22" s="29"/>
      <c r="B22" s="20" t="s">
        <v>134</v>
      </c>
      <c r="C22" s="8" t="s">
        <v>10</v>
      </c>
      <c r="D22" s="41">
        <v>672591.54</v>
      </c>
      <c r="E22" s="9"/>
      <c r="F22" s="41">
        <f>D22/2</f>
        <v>336295.77</v>
      </c>
      <c r="G22" s="41"/>
    </row>
    <row r="23" spans="1:7" ht="154.5" customHeight="1">
      <c r="A23" s="29" t="s">
        <v>13</v>
      </c>
      <c r="B23" s="20" t="s">
        <v>15</v>
      </c>
      <c r="C23" s="8"/>
      <c r="D23" s="41"/>
      <c r="E23" s="9"/>
      <c r="F23" s="9"/>
      <c r="G23" s="41"/>
    </row>
    <row r="24" spans="1:7" ht="15.75">
      <c r="A24" s="30"/>
      <c r="B24" s="20" t="s">
        <v>151</v>
      </c>
      <c r="C24" s="8"/>
      <c r="D24" s="41"/>
      <c r="E24" s="30"/>
      <c r="F24" s="41"/>
      <c r="G24" s="41"/>
    </row>
    <row r="25" spans="1:7" ht="31.5">
      <c r="A25" s="30"/>
      <c r="B25" s="20" t="s">
        <v>154</v>
      </c>
      <c r="C25" s="8" t="s">
        <v>7</v>
      </c>
      <c r="D25" s="41">
        <v>233.74</v>
      </c>
      <c r="E25" s="30"/>
      <c r="F25" s="41">
        <f>D25/2</f>
        <v>116.87</v>
      </c>
      <c r="G25" s="41"/>
    </row>
    <row r="26" spans="1:7" ht="47.25">
      <c r="A26" s="30"/>
      <c r="B26" s="20" t="s">
        <v>155</v>
      </c>
      <c r="C26" s="8" t="s">
        <v>7</v>
      </c>
      <c r="D26" s="41">
        <v>1790.63</v>
      </c>
      <c r="E26" s="30"/>
      <c r="F26" s="41">
        <f>D26/2</f>
        <v>895.315</v>
      </c>
      <c r="G26" s="41"/>
    </row>
    <row r="27" spans="1:7" ht="15.75">
      <c r="A27" s="30"/>
      <c r="B27" s="20" t="s">
        <v>153</v>
      </c>
      <c r="C27" s="8"/>
      <c r="D27" s="41"/>
      <c r="E27" s="30"/>
      <c r="F27" s="41"/>
      <c r="G27" s="41"/>
    </row>
    <row r="28" spans="1:7" ht="31.5">
      <c r="A28" s="30"/>
      <c r="B28" s="20" t="s">
        <v>152</v>
      </c>
      <c r="C28" s="8" t="s">
        <v>7</v>
      </c>
      <c r="D28" s="41">
        <v>233.74</v>
      </c>
      <c r="E28" s="30"/>
      <c r="F28" s="41">
        <f>D28/2</f>
        <v>116.87</v>
      </c>
      <c r="G28" s="41"/>
    </row>
    <row r="29" spans="1:7" ht="47.25">
      <c r="A29" s="30"/>
      <c r="B29" s="20" t="s">
        <v>155</v>
      </c>
      <c r="C29" s="8" t="s">
        <v>7</v>
      </c>
      <c r="D29" s="41">
        <v>1790.63</v>
      </c>
      <c r="E29" s="30"/>
      <c r="F29" s="41">
        <f>D29/2</f>
        <v>895.315</v>
      </c>
      <c r="G29" s="41"/>
    </row>
    <row r="138" ht="12.75"/>
  </sheetData>
  <sheetProtection/>
  <mergeCells count="7">
    <mergeCell ref="C1:G1"/>
    <mergeCell ref="A7:B8"/>
    <mergeCell ref="C7:C8"/>
    <mergeCell ref="D7:G7"/>
    <mergeCell ref="A3:G3"/>
    <mergeCell ref="A4:G4"/>
    <mergeCell ref="A5:G5"/>
  </mergeCells>
  <hyperlinks>
    <hyperlink ref="B23" r:id="rId1" display="consultantplus://offline/ref=E80740357661C8CDE614BD068F41B223D2BD4AD19EAFC32571ABF38FB3D26C67FF52E02573X9t4M"/>
    <hyperlink ref="A23" location="Par138" display="Par138"/>
    <hyperlink ref="B20" r:id="rId2" display="consultantplus://offline/ref=E80740357661C8CDE614BD068F41B223D2BD4AD19EAFC32571ABF38FB3D26C67FF52E02573X9t4M"/>
    <hyperlink ref="A20" location="Par138" display="Par138"/>
  </hyperlinks>
  <printOptions/>
  <pageMargins left="0.75" right="0.75" top="1" bottom="1" header="0.5" footer="0.5"/>
  <pageSetup horizontalDpi="600" verticalDpi="600" orientation="portrait" paperSize="9" scale="61" r:id="rId4"/>
  <colBreaks count="1" manualBreakCount="1">
    <brk id="7" max="6553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AR243"/>
  <sheetViews>
    <sheetView view="pageBreakPreview" zoomScale="70" zoomScaleSheetLayoutView="70" zoomScalePageLayoutView="0" workbookViewId="0" topLeftCell="A4">
      <selection activeCell="D27" sqref="D27:D28"/>
    </sheetView>
  </sheetViews>
  <sheetFormatPr defaultColWidth="9.140625" defaultRowHeight="12.75"/>
  <cols>
    <col min="1" max="1" width="5.28125" style="5" customWidth="1"/>
    <col min="2" max="2" width="47.28125" style="5" customWidth="1"/>
    <col min="3" max="3" width="18.7109375" style="5" customWidth="1"/>
    <col min="4" max="4" width="19.57421875" style="12" customWidth="1"/>
    <col min="5" max="5" width="19.28125" style="5" customWidth="1"/>
    <col min="6" max="6" width="34.140625" style="5" customWidth="1"/>
    <col min="7" max="8" width="9.140625" style="5" customWidth="1"/>
    <col min="9" max="9" width="13.00390625" style="5" customWidth="1"/>
    <col min="10" max="10" width="12.421875" style="5" bestFit="1" customWidth="1"/>
    <col min="11" max="16384" width="9.140625" style="5" customWidth="1"/>
  </cols>
  <sheetData>
    <row r="1" spans="3:6" ht="56.25" customHeight="1">
      <c r="C1" s="60" t="s">
        <v>18</v>
      </c>
      <c r="D1" s="60"/>
      <c r="E1" s="60"/>
      <c r="F1" s="6" t="s">
        <v>16</v>
      </c>
    </row>
    <row r="3" spans="1:5" ht="15.75">
      <c r="A3" s="56" t="s">
        <v>19</v>
      </c>
      <c r="B3" s="56"/>
      <c r="C3" s="56"/>
      <c r="D3" s="56"/>
      <c r="E3" s="56"/>
    </row>
    <row r="4" spans="1:5" ht="15.75">
      <c r="A4" s="57" t="s">
        <v>20</v>
      </c>
      <c r="B4" s="57"/>
      <c r="C4" s="57"/>
      <c r="D4" s="57"/>
      <c r="E4" s="57"/>
    </row>
    <row r="5" spans="1:5" ht="15.75">
      <c r="A5" s="57" t="s">
        <v>144</v>
      </c>
      <c r="B5" s="57"/>
      <c r="C5" s="57"/>
      <c r="D5" s="57"/>
      <c r="E5" s="57"/>
    </row>
    <row r="6" spans="1:5" ht="12.75">
      <c r="A6" s="21"/>
      <c r="B6" s="21"/>
      <c r="C6" s="21"/>
      <c r="D6" s="21"/>
      <c r="E6" s="21"/>
    </row>
    <row r="7" spans="1:5" ht="12.75">
      <c r="A7" s="22"/>
      <c r="B7" s="22"/>
      <c r="C7" s="22"/>
      <c r="D7" s="23"/>
      <c r="E7" s="22"/>
    </row>
    <row r="8" spans="1:5" ht="94.5" customHeight="1">
      <c r="A8" s="58" t="s">
        <v>22</v>
      </c>
      <c r="B8" s="58"/>
      <c r="C8" s="37" t="s">
        <v>138</v>
      </c>
      <c r="D8" s="10" t="s">
        <v>23</v>
      </c>
      <c r="E8" s="8" t="s">
        <v>24</v>
      </c>
    </row>
    <row r="9" spans="1:5" ht="31.5">
      <c r="A9" s="52" t="s">
        <v>25</v>
      </c>
      <c r="B9" s="17" t="s">
        <v>26</v>
      </c>
      <c r="C9" s="16"/>
      <c r="D9" s="18"/>
      <c r="E9" s="16"/>
    </row>
    <row r="10" spans="1:9" ht="15.75">
      <c r="A10" s="58"/>
      <c r="B10" s="11" t="s">
        <v>4</v>
      </c>
      <c r="C10" s="42">
        <v>14006284.625220014</v>
      </c>
      <c r="D10" s="10">
        <v>19173</v>
      </c>
      <c r="E10" s="10">
        <v>730.5212864559544</v>
      </c>
      <c r="G10" s="5">
        <f>C10/D10</f>
        <v>730.5212864559544</v>
      </c>
      <c r="I10" s="5">
        <f>21500-2327</f>
        <v>19173</v>
      </c>
    </row>
    <row r="11" spans="1:7" ht="15.75">
      <c r="A11" s="58"/>
      <c r="B11" s="11" t="s">
        <v>5</v>
      </c>
      <c r="C11" s="42">
        <v>1699923.033583006</v>
      </c>
      <c r="D11" s="10">
        <v>2327</v>
      </c>
      <c r="E11" s="10">
        <v>730.5212864559544</v>
      </c>
      <c r="G11" s="5">
        <f>C11/D11</f>
        <v>730.5212864559544</v>
      </c>
    </row>
    <row r="12" spans="1:5" ht="47.25">
      <c r="A12" s="8" t="s">
        <v>27</v>
      </c>
      <c r="B12" s="9" t="s">
        <v>28</v>
      </c>
      <c r="C12" s="10"/>
      <c r="D12" s="10"/>
      <c r="E12" s="10"/>
    </row>
    <row r="13" spans="1:5" ht="47.25">
      <c r="A13" s="58" t="s">
        <v>29</v>
      </c>
      <c r="B13" s="9" t="s">
        <v>30</v>
      </c>
      <c r="C13" s="10"/>
      <c r="D13" s="10"/>
      <c r="E13" s="10"/>
    </row>
    <row r="14" spans="1:5" ht="15.75">
      <c r="A14" s="58"/>
      <c r="B14" s="11" t="s">
        <v>141</v>
      </c>
      <c r="C14" s="42">
        <v>32775350.7</v>
      </c>
      <c r="D14" s="10">
        <v>1826.7666666666667</v>
      </c>
      <c r="E14" s="10">
        <v>17941.72803640637</v>
      </c>
    </row>
    <row r="15" spans="1:5" ht="15.75">
      <c r="A15" s="58"/>
      <c r="B15" s="11" t="s">
        <v>135</v>
      </c>
      <c r="C15" s="42">
        <v>34542546</v>
      </c>
      <c r="D15" s="10">
        <v>3412.66</v>
      </c>
      <c r="E15" s="10">
        <v>10121.883211014281</v>
      </c>
    </row>
    <row r="16" spans="1:5" ht="15.75">
      <c r="A16" s="58"/>
      <c r="B16" s="11" t="s">
        <v>136</v>
      </c>
      <c r="C16" s="42">
        <v>15888048</v>
      </c>
      <c r="D16" s="10">
        <v>2060.3300000000004</v>
      </c>
      <c r="E16" s="10">
        <v>7711.409328495169</v>
      </c>
    </row>
    <row r="17" spans="1:10" ht="15.75">
      <c r="A17" s="58"/>
      <c r="B17" s="11" t="s">
        <v>31</v>
      </c>
      <c r="C17" s="10">
        <v>478434.1</v>
      </c>
      <c r="D17" s="10">
        <v>308.73333333333335</v>
      </c>
      <c r="E17" s="10">
        <v>1549.6676527747786</v>
      </c>
      <c r="J17" s="12"/>
    </row>
    <row r="18" spans="1:10" ht="63">
      <c r="A18" s="59"/>
      <c r="B18" s="11" t="s">
        <v>32</v>
      </c>
      <c r="C18" s="42">
        <v>3355774.5</v>
      </c>
      <c r="D18" s="10">
        <v>282.6666666666667</v>
      </c>
      <c r="E18" s="10">
        <v>11871.84375</v>
      </c>
      <c r="J18" s="12"/>
    </row>
    <row r="19" spans="1:10" ht="47.25">
      <c r="A19" s="59"/>
      <c r="B19" s="11" t="s">
        <v>33</v>
      </c>
      <c r="C19" s="42"/>
      <c r="D19" s="10"/>
      <c r="E19" s="10"/>
      <c r="J19" s="12"/>
    </row>
    <row r="20" spans="1:5" ht="31.5">
      <c r="A20" s="58" t="s">
        <v>34</v>
      </c>
      <c r="B20" s="9" t="s">
        <v>35</v>
      </c>
      <c r="C20" s="42"/>
      <c r="D20" s="10"/>
      <c r="E20" s="10"/>
    </row>
    <row r="21" spans="1:7" ht="15.75">
      <c r="A21" s="58"/>
      <c r="B21" s="11" t="s">
        <v>4</v>
      </c>
      <c r="C21" s="42">
        <v>4036783.5508247935</v>
      </c>
      <c r="D21" s="10">
        <v>19173</v>
      </c>
      <c r="E21" s="10">
        <v>210.54522249125299</v>
      </c>
      <c r="G21" s="5">
        <f>C21/D21</f>
        <v>210.54522249125299</v>
      </c>
    </row>
    <row r="22" spans="1:7" ht="15.75">
      <c r="A22" s="58"/>
      <c r="B22" s="11" t="s">
        <v>5</v>
      </c>
      <c r="C22" s="42">
        <v>489938.7327371457</v>
      </c>
      <c r="D22" s="10">
        <v>2327</v>
      </c>
      <c r="E22" s="10">
        <v>210.54522249125299</v>
      </c>
      <c r="G22" s="5">
        <f>C22/D22</f>
        <v>210.54522249125299</v>
      </c>
    </row>
    <row r="23" spans="1:5" ht="63">
      <c r="A23" s="58" t="s">
        <v>36</v>
      </c>
      <c r="B23" s="9" t="s">
        <v>37</v>
      </c>
      <c r="C23" s="42"/>
      <c r="D23" s="10"/>
      <c r="E23" s="10"/>
    </row>
    <row r="24" spans="1:5" ht="15.75">
      <c r="A24" s="58"/>
      <c r="B24" s="11" t="s">
        <v>4</v>
      </c>
      <c r="C24" s="10"/>
      <c r="D24" s="10"/>
      <c r="E24" s="10"/>
    </row>
    <row r="25" spans="1:5" ht="15.75">
      <c r="A25" s="58"/>
      <c r="B25" s="11" t="s">
        <v>5</v>
      </c>
      <c r="C25" s="10"/>
      <c r="D25" s="10"/>
      <c r="E25" s="10"/>
    </row>
    <row r="26" spans="1:5" ht="126">
      <c r="A26" s="58" t="s">
        <v>38</v>
      </c>
      <c r="B26" s="9" t="s">
        <v>39</v>
      </c>
      <c r="C26" s="10"/>
      <c r="D26" s="10"/>
      <c r="E26" s="10"/>
    </row>
    <row r="27" spans="1:7" ht="15.75">
      <c r="A27" s="58"/>
      <c r="B27" s="11" t="s">
        <v>4</v>
      </c>
      <c r="C27" s="42">
        <v>6489927.678048215</v>
      </c>
      <c r="D27" s="10">
        <v>19173</v>
      </c>
      <c r="E27" s="10">
        <v>338.4930724481414</v>
      </c>
      <c r="G27" s="5">
        <f>C27/D27</f>
        <v>338.4930724481414</v>
      </c>
    </row>
    <row r="28" spans="1:7" ht="15.75">
      <c r="A28" s="58"/>
      <c r="B28" s="11" t="s">
        <v>5</v>
      </c>
      <c r="C28" s="42">
        <v>787673.379586825</v>
      </c>
      <c r="D28" s="10">
        <v>2327</v>
      </c>
      <c r="E28" s="10">
        <v>338.4930724481414</v>
      </c>
      <c r="G28" s="5">
        <f>C28/D28</f>
        <v>338.4930724481414</v>
      </c>
    </row>
    <row r="243" ht="12.75"/>
  </sheetData>
  <sheetProtection/>
  <mergeCells count="11">
    <mergeCell ref="C1:E1"/>
    <mergeCell ref="A3:E3"/>
    <mergeCell ref="A4:E4"/>
    <mergeCell ref="A20:A22"/>
    <mergeCell ref="A5:E5"/>
    <mergeCell ref="A23:A25"/>
    <mergeCell ref="A26:A28"/>
    <mergeCell ref="A8:B8"/>
    <mergeCell ref="A9:A11"/>
    <mergeCell ref="A13:A17"/>
    <mergeCell ref="A18:A19"/>
  </mergeCells>
  <hyperlinks>
    <hyperlink ref="C8" location="Par243" display="Par243"/>
  </hyperlinks>
  <printOptions/>
  <pageMargins left="0.75" right="0.75" top="1" bottom="1" header="0.5" footer="0.5"/>
  <pageSetup horizontalDpi="600" verticalDpi="600" orientation="portrait" paperSize="9" scale="79" r:id="rId2"/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85" zoomScaleSheetLayoutView="85" zoomScalePageLayoutView="0" workbookViewId="0" topLeftCell="A4">
      <selection activeCell="D31" sqref="D31"/>
    </sheetView>
  </sheetViews>
  <sheetFormatPr defaultColWidth="9.140625" defaultRowHeight="12.75"/>
  <cols>
    <col min="1" max="1" width="5.28125" style="5" customWidth="1"/>
    <col min="2" max="2" width="58.00390625" style="5" customWidth="1"/>
    <col min="3" max="3" width="19.00390625" style="5" customWidth="1"/>
    <col min="4" max="4" width="21.8515625" style="5" customWidth="1"/>
    <col min="5" max="5" width="34.140625" style="5" customWidth="1"/>
    <col min="6" max="16384" width="9.140625" style="5" customWidth="1"/>
  </cols>
  <sheetData>
    <row r="1" spans="1:5" ht="56.25" customHeight="1">
      <c r="A1" s="60" t="s">
        <v>70</v>
      </c>
      <c r="B1" s="60"/>
      <c r="C1" s="60"/>
      <c r="D1" s="60"/>
      <c r="E1" s="6" t="s">
        <v>16</v>
      </c>
    </row>
    <row r="3" spans="1:4" ht="15.75">
      <c r="A3" s="56" t="s">
        <v>40</v>
      </c>
      <c r="B3" s="56"/>
      <c r="C3" s="56"/>
      <c r="D3" s="56"/>
    </row>
    <row r="4" spans="1:4" ht="15.75">
      <c r="A4" s="56" t="s">
        <v>41</v>
      </c>
      <c r="B4" s="56"/>
      <c r="C4" s="56"/>
      <c r="D4" s="56"/>
    </row>
    <row r="5" spans="1:4" ht="15.75">
      <c r="A5" s="57" t="s">
        <v>42</v>
      </c>
      <c r="B5" s="57"/>
      <c r="C5" s="57"/>
      <c r="D5" s="57"/>
    </row>
    <row r="6" spans="1:4" ht="15.75">
      <c r="A6" s="57" t="s">
        <v>144</v>
      </c>
      <c r="B6" s="57"/>
      <c r="C6" s="57"/>
      <c r="D6" s="57"/>
    </row>
    <row r="7" spans="1:4" ht="15.75">
      <c r="A7" s="24"/>
      <c r="B7" s="24"/>
      <c r="C7" s="24"/>
      <c r="D7" s="24"/>
    </row>
    <row r="8" spans="1:4" ht="21" customHeight="1">
      <c r="A8" s="25"/>
      <c r="B8" s="25"/>
      <c r="C8" s="25"/>
      <c r="D8" s="43" t="s">
        <v>147</v>
      </c>
    </row>
    <row r="9" spans="1:4" ht="47.25">
      <c r="A9" s="9"/>
      <c r="B9" s="8" t="s">
        <v>43</v>
      </c>
      <c r="C9" s="8" t="s">
        <v>44</v>
      </c>
      <c r="D9" s="8" t="s">
        <v>45</v>
      </c>
    </row>
    <row r="10" spans="1:4" ht="31.5">
      <c r="A10" s="8" t="s">
        <v>25</v>
      </c>
      <c r="B10" s="9" t="s">
        <v>46</v>
      </c>
      <c r="C10" s="39">
        <f>C12+C13+C14+C15+C16+C27</f>
        <v>26001.66</v>
      </c>
      <c r="D10" s="39">
        <f>D12+D13+D14+D15+D16+D27</f>
        <v>27510.532</v>
      </c>
    </row>
    <row r="11" spans="1:4" ht="15.75">
      <c r="A11" s="9"/>
      <c r="B11" s="9" t="s">
        <v>47</v>
      </c>
      <c r="C11" s="39"/>
      <c r="D11" s="39"/>
    </row>
    <row r="12" spans="1:5" ht="15.75">
      <c r="A12" s="9"/>
      <c r="B12" s="11" t="s">
        <v>48</v>
      </c>
      <c r="C12" s="39">
        <v>2204.52</v>
      </c>
      <c r="D12" s="39">
        <v>2314.7</v>
      </c>
      <c r="E12" s="7"/>
    </row>
    <row r="13" spans="1:4" ht="15.75">
      <c r="A13" s="9"/>
      <c r="B13" s="11" t="s">
        <v>49</v>
      </c>
      <c r="C13" s="39">
        <v>263.7</v>
      </c>
      <c r="D13" s="39">
        <v>276.9</v>
      </c>
    </row>
    <row r="14" spans="1:4" ht="15.75">
      <c r="A14" s="9"/>
      <c r="B14" s="11" t="s">
        <v>50</v>
      </c>
      <c r="C14" s="39">
        <v>15589.26</v>
      </c>
      <c r="D14" s="39">
        <v>16383</v>
      </c>
    </row>
    <row r="15" spans="1:4" ht="15.75">
      <c r="A15" s="9"/>
      <c r="B15" s="11" t="s">
        <v>51</v>
      </c>
      <c r="C15" s="39">
        <v>4739.14</v>
      </c>
      <c r="D15" s="39">
        <v>4980.432</v>
      </c>
    </row>
    <row r="16" spans="1:4" ht="15.75">
      <c r="A16" s="9"/>
      <c r="B16" s="11" t="s">
        <v>52</v>
      </c>
      <c r="C16" s="39">
        <v>3205.04</v>
      </c>
      <c r="D16" s="39">
        <v>3555.5</v>
      </c>
    </row>
    <row r="17" spans="1:4" ht="15.75">
      <c r="A17" s="9"/>
      <c r="B17" s="11" t="s">
        <v>53</v>
      </c>
      <c r="C17" s="39"/>
      <c r="D17" s="39"/>
    </row>
    <row r="18" spans="1:4" ht="15.75">
      <c r="A18" s="9"/>
      <c r="B18" s="13" t="s">
        <v>54</v>
      </c>
      <c r="C18" s="39">
        <v>318.9</v>
      </c>
      <c r="D18" s="39">
        <v>525</v>
      </c>
    </row>
    <row r="19" spans="1:4" ht="31.5">
      <c r="A19" s="9"/>
      <c r="B19" s="13" t="s">
        <v>55</v>
      </c>
      <c r="C19" s="39">
        <v>1920.6</v>
      </c>
      <c r="D19" s="39">
        <v>2016.7</v>
      </c>
    </row>
    <row r="20" spans="1:4" ht="31.5">
      <c r="A20" s="9"/>
      <c r="B20" s="13" t="s">
        <v>56</v>
      </c>
      <c r="C20" s="39">
        <v>965.5</v>
      </c>
      <c r="D20" s="39">
        <v>1013.8</v>
      </c>
    </row>
    <row r="21" spans="1:4" ht="15.75">
      <c r="A21" s="9"/>
      <c r="B21" s="13" t="s">
        <v>47</v>
      </c>
      <c r="C21" s="39"/>
      <c r="D21" s="39"/>
    </row>
    <row r="22" spans="1:4" ht="15.75">
      <c r="A22" s="9"/>
      <c r="B22" s="14" t="s">
        <v>57</v>
      </c>
      <c r="C22" s="39">
        <v>78</v>
      </c>
      <c r="D22" s="39">
        <v>81.9</v>
      </c>
    </row>
    <row r="23" spans="1:4" ht="15.75">
      <c r="A23" s="9"/>
      <c r="B23" s="14" t="s">
        <v>58</v>
      </c>
      <c r="C23" s="39">
        <v>120.4</v>
      </c>
      <c r="D23" s="39">
        <v>126.4</v>
      </c>
    </row>
    <row r="24" spans="1:4" ht="31.5">
      <c r="A24" s="9"/>
      <c r="B24" s="14" t="s">
        <v>132</v>
      </c>
      <c r="C24" s="39">
        <v>50.3</v>
      </c>
      <c r="D24" s="39">
        <v>52.9</v>
      </c>
    </row>
    <row r="25" spans="1:4" ht="15.75">
      <c r="A25" s="9"/>
      <c r="B25" s="14" t="s">
        <v>59</v>
      </c>
      <c r="C25" s="39"/>
      <c r="D25" s="39"/>
    </row>
    <row r="26" spans="1:4" ht="31.5">
      <c r="A26" s="9"/>
      <c r="B26" s="14" t="s">
        <v>60</v>
      </c>
      <c r="C26" s="39">
        <v>716.8</v>
      </c>
      <c r="D26" s="39">
        <v>752.6</v>
      </c>
    </row>
    <row r="27" spans="1:4" ht="15.75">
      <c r="A27" s="9"/>
      <c r="B27" s="11" t="s">
        <v>61</v>
      </c>
      <c r="C27" s="39">
        <f>C30</f>
        <v>0</v>
      </c>
      <c r="D27" s="39">
        <f>D30</f>
        <v>0</v>
      </c>
    </row>
    <row r="28" spans="1:4" ht="15.75">
      <c r="A28" s="9"/>
      <c r="B28" s="11" t="s">
        <v>47</v>
      </c>
      <c r="C28" s="39"/>
      <c r="D28" s="39"/>
    </row>
    <row r="29" spans="1:4" ht="15.75">
      <c r="A29" s="9"/>
      <c r="B29" s="13" t="s">
        <v>62</v>
      </c>
      <c r="C29" s="39">
        <v>0</v>
      </c>
      <c r="D29" s="39">
        <v>0</v>
      </c>
    </row>
    <row r="30" spans="1:4" ht="15.75">
      <c r="A30" s="9"/>
      <c r="B30" s="13" t="s">
        <v>63</v>
      </c>
      <c r="C30" s="39">
        <v>0</v>
      </c>
      <c r="D30" s="39">
        <v>0</v>
      </c>
    </row>
    <row r="31" spans="1:4" ht="15.75">
      <c r="A31" s="9"/>
      <c r="B31" s="13" t="s">
        <v>64</v>
      </c>
      <c r="C31" s="39">
        <v>0</v>
      </c>
      <c r="D31" s="39">
        <v>0</v>
      </c>
    </row>
    <row r="32" spans="1:4" ht="31.5">
      <c r="A32" s="9"/>
      <c r="B32" s="13" t="s">
        <v>65</v>
      </c>
      <c r="C32" s="39">
        <v>0</v>
      </c>
      <c r="D32" s="39">
        <v>0</v>
      </c>
    </row>
    <row r="33" spans="1:4" ht="63">
      <c r="A33" s="8" t="s">
        <v>27</v>
      </c>
      <c r="B33" s="9" t="s">
        <v>66</v>
      </c>
      <c r="C33" s="39">
        <v>64311</v>
      </c>
      <c r="D33" s="39">
        <v>75240</v>
      </c>
    </row>
    <row r="34" spans="1:4" ht="15.75">
      <c r="A34" s="8" t="s">
        <v>29</v>
      </c>
      <c r="B34" s="9" t="s">
        <v>67</v>
      </c>
      <c r="C34" s="39">
        <v>55663.91</v>
      </c>
      <c r="D34" s="39">
        <v>56059.91</v>
      </c>
    </row>
    <row r="35" spans="1:4" ht="15.75">
      <c r="A35" s="9"/>
      <c r="B35" s="9" t="s">
        <v>68</v>
      </c>
      <c r="C35" s="39">
        <f>C10+C34+C33</f>
        <v>145976.57</v>
      </c>
      <c r="D35" s="39">
        <f>D10+D34+D33</f>
        <v>158810.442</v>
      </c>
    </row>
  </sheetData>
  <sheetProtection/>
  <mergeCells count="5">
    <mergeCell ref="A1:D1"/>
    <mergeCell ref="A6:D6"/>
    <mergeCell ref="A3:D3"/>
    <mergeCell ref="A5:D5"/>
    <mergeCell ref="A4:D4"/>
  </mergeCells>
  <printOptions/>
  <pageMargins left="0.75" right="0.75" top="1" bottom="1" header="0.5" footer="0.5"/>
  <pageSetup horizontalDpi="600" verticalDpi="600" orientation="portrait" paperSize="9" scale="83" r:id="rId2"/>
  <colBreaks count="1" manualBreakCount="1">
    <brk id="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85" zoomScaleSheetLayoutView="85" zoomScalePageLayoutView="0" workbookViewId="0" topLeftCell="A7">
      <selection activeCell="C11" sqref="C11"/>
    </sheetView>
  </sheetViews>
  <sheetFormatPr defaultColWidth="9.140625" defaultRowHeight="12.75"/>
  <cols>
    <col min="1" max="1" width="5.28125" style="5" customWidth="1"/>
    <col min="2" max="2" width="58.00390625" style="5" customWidth="1"/>
    <col min="3" max="3" width="19.00390625" style="5" customWidth="1"/>
    <col min="4" max="4" width="21.8515625" style="5" customWidth="1"/>
    <col min="5" max="16384" width="9.140625" style="5" customWidth="1"/>
  </cols>
  <sheetData>
    <row r="1" spans="1:4" ht="56.25" customHeight="1">
      <c r="A1" s="60" t="s">
        <v>69</v>
      </c>
      <c r="B1" s="60"/>
      <c r="C1" s="60"/>
      <c r="D1" s="60"/>
    </row>
    <row r="3" spans="1:4" ht="15.75">
      <c r="A3" s="56" t="s">
        <v>71</v>
      </c>
      <c r="B3" s="56"/>
      <c r="C3" s="56"/>
      <c r="D3" s="56"/>
    </row>
    <row r="4" spans="1:4" ht="15.75">
      <c r="A4" s="56" t="s">
        <v>72</v>
      </c>
      <c r="B4" s="56"/>
      <c r="C4" s="56"/>
      <c r="D4" s="56"/>
    </row>
    <row r="5" spans="1:4" ht="15.75">
      <c r="A5" s="57" t="s">
        <v>73</v>
      </c>
      <c r="B5" s="57"/>
      <c r="C5" s="57"/>
      <c r="D5" s="57"/>
    </row>
    <row r="6" spans="1:4" ht="15.75">
      <c r="A6" s="57" t="s">
        <v>139</v>
      </c>
      <c r="B6" s="57"/>
      <c r="C6" s="57"/>
      <c r="D6" s="57"/>
    </row>
    <row r="7" spans="1:4" ht="15.75">
      <c r="A7" s="24"/>
      <c r="B7" s="24"/>
      <c r="C7" s="24"/>
      <c r="D7" s="24"/>
    </row>
    <row r="8" spans="1:4" ht="21" customHeight="1">
      <c r="A8" s="25"/>
      <c r="B8" s="25"/>
      <c r="C8" s="25"/>
      <c r="D8" s="25"/>
    </row>
    <row r="9" spans="1:4" ht="94.5">
      <c r="A9" s="58" t="s">
        <v>22</v>
      </c>
      <c r="B9" s="58"/>
      <c r="C9" s="8" t="s">
        <v>74</v>
      </c>
      <c r="D9" s="8" t="s">
        <v>75</v>
      </c>
    </row>
    <row r="10" spans="1:4" ht="36.75" customHeight="1">
      <c r="A10" s="8" t="s">
        <v>25</v>
      </c>
      <c r="B10" s="9" t="s">
        <v>76</v>
      </c>
      <c r="C10" s="4">
        <v>603.76</v>
      </c>
      <c r="D10" s="15">
        <v>308.73</v>
      </c>
    </row>
    <row r="11" spans="1:4" ht="47.25">
      <c r="A11" s="8" t="s">
        <v>27</v>
      </c>
      <c r="B11" s="9" t="s">
        <v>77</v>
      </c>
      <c r="C11" s="3">
        <v>2739.54</v>
      </c>
      <c r="D11" s="15">
        <v>282.67</v>
      </c>
    </row>
    <row r="12" spans="1:4" ht="31.5">
      <c r="A12" s="8" t="s">
        <v>29</v>
      </c>
      <c r="B12" s="9" t="s">
        <v>78</v>
      </c>
      <c r="C12" s="4"/>
      <c r="D12" s="4"/>
    </row>
    <row r="17" ht="12.75">
      <c r="C17" s="12"/>
    </row>
  </sheetData>
  <sheetProtection/>
  <mergeCells count="6">
    <mergeCell ref="A1:D1"/>
    <mergeCell ref="A6:D6"/>
    <mergeCell ref="A9:B9"/>
    <mergeCell ref="A3:D3"/>
    <mergeCell ref="A5:D5"/>
    <mergeCell ref="A4:D4"/>
  </mergeCell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85" zoomScaleSheetLayoutView="85" zoomScalePageLayoutView="0" workbookViewId="0" topLeftCell="A4">
      <selection activeCell="C12" sqref="C12"/>
    </sheetView>
  </sheetViews>
  <sheetFormatPr defaultColWidth="9.140625" defaultRowHeight="12.75"/>
  <cols>
    <col min="1" max="1" width="5.28125" style="5" customWidth="1"/>
    <col min="2" max="2" width="36.7109375" style="5" customWidth="1"/>
    <col min="3" max="3" width="23.7109375" style="5" customWidth="1"/>
    <col min="4" max="4" width="23.57421875" style="5" customWidth="1"/>
    <col min="5" max="5" width="21.7109375" style="5" customWidth="1"/>
    <col min="6" max="16384" width="9.140625" style="5" customWidth="1"/>
  </cols>
  <sheetData>
    <row r="1" spans="1:5" ht="56.25" customHeight="1">
      <c r="A1" s="60" t="s">
        <v>79</v>
      </c>
      <c r="B1" s="60"/>
      <c r="C1" s="60"/>
      <c r="D1" s="60"/>
      <c r="E1" s="60"/>
    </row>
    <row r="3" spans="1:5" ht="15.75">
      <c r="A3" s="56" t="s">
        <v>71</v>
      </c>
      <c r="B3" s="56"/>
      <c r="C3" s="56"/>
      <c r="D3" s="56"/>
      <c r="E3" s="56"/>
    </row>
    <row r="4" spans="1:5" ht="15.75">
      <c r="A4" s="56" t="s">
        <v>80</v>
      </c>
      <c r="B4" s="56"/>
      <c r="C4" s="56"/>
      <c r="D4" s="56"/>
      <c r="E4" s="56"/>
    </row>
    <row r="5" spans="1:5" ht="15.75">
      <c r="A5" s="57" t="s">
        <v>81</v>
      </c>
      <c r="B5" s="57"/>
      <c r="C5" s="57"/>
      <c r="D5" s="57"/>
      <c r="E5" s="57"/>
    </row>
    <row r="6" spans="1:5" ht="15.75">
      <c r="A6" s="57" t="s">
        <v>82</v>
      </c>
      <c r="B6" s="57"/>
      <c r="C6" s="57"/>
      <c r="D6" s="57"/>
      <c r="E6" s="57"/>
    </row>
    <row r="7" spans="1:5" ht="15.75">
      <c r="A7" s="57" t="s">
        <v>139</v>
      </c>
      <c r="B7" s="57"/>
      <c r="C7" s="57"/>
      <c r="D7" s="57"/>
      <c r="E7" s="57"/>
    </row>
    <row r="8" spans="1:5" ht="12.75" customHeight="1">
      <c r="A8" s="24"/>
      <c r="B8" s="24"/>
      <c r="C8" s="24"/>
      <c r="D8" s="24"/>
      <c r="E8" s="24"/>
    </row>
    <row r="9" spans="1:5" ht="21" customHeight="1">
      <c r="A9" s="25"/>
      <c r="B9" s="25"/>
      <c r="C9" s="25"/>
      <c r="D9" s="25"/>
      <c r="E9" s="25"/>
    </row>
    <row r="10" spans="1:5" ht="157.5">
      <c r="A10" s="58" t="s">
        <v>22</v>
      </c>
      <c r="B10" s="58"/>
      <c r="C10" s="8" t="s">
        <v>83</v>
      </c>
      <c r="D10" s="8" t="s">
        <v>84</v>
      </c>
      <c r="E10" s="8" t="s">
        <v>85</v>
      </c>
    </row>
    <row r="11" spans="1:5" ht="31.5">
      <c r="A11" s="8" t="s">
        <v>25</v>
      </c>
      <c r="B11" s="9" t="s">
        <v>86</v>
      </c>
      <c r="C11" s="3"/>
      <c r="D11" s="3"/>
      <c r="E11" s="3"/>
    </row>
    <row r="12" spans="1:5" ht="15.75">
      <c r="A12" s="9"/>
      <c r="B12" s="11" t="s">
        <v>87</v>
      </c>
      <c r="C12" s="3">
        <v>21178.16</v>
      </c>
      <c r="D12" s="3">
        <v>5.96</v>
      </c>
      <c r="E12" s="3">
        <v>2060.33</v>
      </c>
    </row>
    <row r="13" spans="1:5" ht="15.75">
      <c r="A13" s="9"/>
      <c r="B13" s="11" t="s">
        <v>88</v>
      </c>
      <c r="C13" s="3">
        <v>33326.11</v>
      </c>
      <c r="D13" s="3">
        <v>10.633</v>
      </c>
      <c r="E13" s="3">
        <v>3412.66</v>
      </c>
    </row>
    <row r="14" spans="1:5" ht="15.75">
      <c r="A14" s="9"/>
      <c r="B14" s="11" t="s">
        <v>89</v>
      </c>
      <c r="C14" s="3"/>
      <c r="D14" s="3"/>
      <c r="E14" s="3"/>
    </row>
    <row r="15" spans="1:5" ht="31.5">
      <c r="A15" s="8" t="s">
        <v>27</v>
      </c>
      <c r="B15" s="9" t="s">
        <v>90</v>
      </c>
      <c r="C15" s="3"/>
      <c r="D15" s="3"/>
      <c r="E15" s="3"/>
    </row>
    <row r="16" spans="1:5" ht="15.75">
      <c r="A16" s="9"/>
      <c r="B16" s="11" t="s">
        <v>87</v>
      </c>
      <c r="C16" s="3">
        <v>35384.83</v>
      </c>
      <c r="D16" s="3">
        <v>24.552</v>
      </c>
      <c r="E16" s="3">
        <v>1826.77</v>
      </c>
    </row>
    <row r="17" spans="1:5" ht="15.75">
      <c r="A17" s="9"/>
      <c r="B17" s="11" t="s">
        <v>88</v>
      </c>
      <c r="C17" s="3"/>
      <c r="D17" s="3"/>
      <c r="E17" s="3"/>
    </row>
    <row r="18" spans="1:5" ht="15.75">
      <c r="A18" s="9"/>
      <c r="B18" s="11" t="s">
        <v>89</v>
      </c>
      <c r="C18" s="3"/>
      <c r="D18" s="3"/>
      <c r="E18" s="3"/>
    </row>
  </sheetData>
  <sheetProtection/>
  <mergeCells count="7">
    <mergeCell ref="A6:E6"/>
    <mergeCell ref="A10:B10"/>
    <mergeCell ref="A1:E1"/>
    <mergeCell ref="A3:E3"/>
    <mergeCell ref="A4:E4"/>
    <mergeCell ref="A5:E5"/>
    <mergeCell ref="A7:E7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AR673"/>
  <sheetViews>
    <sheetView view="pageBreakPreview" zoomScale="85" zoomScaleSheetLayoutView="85" zoomScalePageLayoutView="0" workbookViewId="0" topLeftCell="A1">
      <selection activeCell="I11" sqref="I11"/>
    </sheetView>
  </sheetViews>
  <sheetFormatPr defaultColWidth="9.140625" defaultRowHeight="12.75"/>
  <cols>
    <col min="1" max="1" width="5.28125" style="5" customWidth="1"/>
    <col min="2" max="2" width="36.7109375" style="5" customWidth="1"/>
    <col min="3" max="3" width="9.7109375" style="5" customWidth="1"/>
    <col min="4" max="4" width="11.00390625" style="5" customWidth="1"/>
    <col min="5" max="5" width="11.421875" style="5" customWidth="1"/>
    <col min="6" max="6" width="10.7109375" style="5" bestFit="1" customWidth="1"/>
    <col min="7" max="7" width="11.140625" style="5" customWidth="1"/>
    <col min="8" max="8" width="10.00390625" style="5" customWidth="1"/>
    <col min="9" max="9" width="16.28125" style="5" bestFit="1" customWidth="1"/>
    <col min="10" max="10" width="15.140625" style="5" bestFit="1" customWidth="1"/>
    <col min="11" max="11" width="9.8515625" style="5" customWidth="1"/>
    <col min="12" max="16384" width="9.140625" style="5" customWidth="1"/>
  </cols>
  <sheetData>
    <row r="1" spans="1:11" ht="54.75" customHeight="1">
      <c r="A1" s="60" t="s">
        <v>91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3" spans="1:11" ht="15.75">
      <c r="A3" s="56" t="s">
        <v>92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.75">
      <c r="A4" s="56" t="s">
        <v>93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5.75">
      <c r="A5" s="57" t="s">
        <v>145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5.75">
      <c r="A6" s="57" t="s">
        <v>139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2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5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31.5" customHeight="1">
      <c r="A9" s="58" t="s">
        <v>94</v>
      </c>
      <c r="B9" s="58"/>
      <c r="C9" s="58" t="s">
        <v>95</v>
      </c>
      <c r="D9" s="58"/>
      <c r="E9" s="58"/>
      <c r="F9" s="58" t="s">
        <v>96</v>
      </c>
      <c r="G9" s="58"/>
      <c r="H9" s="58"/>
      <c r="I9" s="58" t="s">
        <v>97</v>
      </c>
      <c r="J9" s="58"/>
      <c r="K9" s="58"/>
    </row>
    <row r="10" spans="1:11" ht="31.5">
      <c r="A10" s="58"/>
      <c r="B10" s="58"/>
      <c r="C10" s="8" t="s">
        <v>87</v>
      </c>
      <c r="D10" s="8" t="s">
        <v>88</v>
      </c>
      <c r="E10" s="8" t="s">
        <v>98</v>
      </c>
      <c r="F10" s="8" t="s">
        <v>87</v>
      </c>
      <c r="G10" s="8" t="s">
        <v>88</v>
      </c>
      <c r="H10" s="8" t="s">
        <v>98</v>
      </c>
      <c r="I10" s="8" t="s">
        <v>87</v>
      </c>
      <c r="J10" s="8" t="s">
        <v>88</v>
      </c>
      <c r="K10" s="8" t="s">
        <v>98</v>
      </c>
    </row>
    <row r="11" spans="1:11" ht="15.75">
      <c r="A11" s="8" t="s">
        <v>25</v>
      </c>
      <c r="B11" s="9" t="s">
        <v>99</v>
      </c>
      <c r="C11" s="4">
        <v>701</v>
      </c>
      <c r="D11" s="8"/>
      <c r="E11" s="8"/>
      <c r="F11" s="3">
        <v>7854.69</v>
      </c>
      <c r="G11" s="10"/>
      <c r="H11" s="10"/>
      <c r="I11" s="3">
        <v>1787.332</v>
      </c>
      <c r="J11" s="10"/>
      <c r="K11" s="10"/>
    </row>
    <row r="12" spans="1:11" ht="15.75">
      <c r="A12" s="9"/>
      <c r="B12" s="11" t="s">
        <v>100</v>
      </c>
      <c r="C12" s="4"/>
      <c r="D12" s="8"/>
      <c r="E12" s="8"/>
      <c r="F12" s="10"/>
      <c r="G12" s="10"/>
      <c r="H12" s="10"/>
      <c r="I12" s="10"/>
      <c r="J12" s="10"/>
      <c r="K12" s="10"/>
    </row>
    <row r="13" spans="1:12" ht="15.75">
      <c r="A13" s="9"/>
      <c r="B13" s="19" t="s">
        <v>101</v>
      </c>
      <c r="C13" s="4">
        <v>556</v>
      </c>
      <c r="D13" s="8"/>
      <c r="E13" s="8"/>
      <c r="F13" s="3">
        <v>6906.79</v>
      </c>
      <c r="G13" s="10"/>
      <c r="H13" s="10"/>
      <c r="I13" s="3">
        <v>305.8</v>
      </c>
      <c r="J13" s="10"/>
      <c r="K13" s="10"/>
      <c r="L13" s="38"/>
    </row>
    <row r="14" spans="1:11" ht="15.75">
      <c r="A14" s="8" t="s">
        <v>27</v>
      </c>
      <c r="B14" s="9" t="s">
        <v>102</v>
      </c>
      <c r="C14" s="4">
        <v>148</v>
      </c>
      <c r="D14" s="8">
        <v>3</v>
      </c>
      <c r="E14" s="8"/>
      <c r="F14" s="3">
        <v>6815.39</v>
      </c>
      <c r="G14" s="3">
        <v>349</v>
      </c>
      <c r="H14" s="10"/>
      <c r="I14" s="3">
        <v>18460.804</v>
      </c>
      <c r="J14" s="3">
        <v>2480.191</v>
      </c>
      <c r="K14" s="10"/>
    </row>
    <row r="15" spans="1:11" ht="15.75">
      <c r="A15" s="9"/>
      <c r="B15" s="11" t="s">
        <v>100</v>
      </c>
      <c r="C15" s="8"/>
      <c r="D15" s="8"/>
      <c r="E15" s="8"/>
      <c r="F15" s="10"/>
      <c r="G15" s="10"/>
      <c r="H15" s="10"/>
      <c r="I15" s="10"/>
      <c r="J15" s="10"/>
      <c r="K15" s="10"/>
    </row>
    <row r="16" spans="1:11" ht="15.75">
      <c r="A16" s="9"/>
      <c r="B16" s="19" t="s">
        <v>103</v>
      </c>
      <c r="C16" s="4">
        <v>137</v>
      </c>
      <c r="D16" s="8">
        <v>3</v>
      </c>
      <c r="E16" s="8"/>
      <c r="F16" s="3">
        <f>5715.05+80</f>
        <v>5795.05</v>
      </c>
      <c r="G16" s="3">
        <v>349</v>
      </c>
      <c r="H16" s="10"/>
      <c r="I16" s="3">
        <v>12780.519</v>
      </c>
      <c r="J16" s="3">
        <v>2480.191</v>
      </c>
      <c r="K16" s="10"/>
    </row>
    <row r="17" spans="1:11" ht="15.75">
      <c r="A17" s="8" t="s">
        <v>29</v>
      </c>
      <c r="B17" s="9" t="s">
        <v>104</v>
      </c>
      <c r="C17" s="4">
        <v>16</v>
      </c>
      <c r="D17" s="4">
        <v>6</v>
      </c>
      <c r="E17" s="8"/>
      <c r="F17" s="3">
        <v>4586.94</v>
      </c>
      <c r="G17" s="3">
        <v>1810</v>
      </c>
      <c r="H17" s="10"/>
      <c r="I17" s="3">
        <v>62127.815</v>
      </c>
      <c r="J17" s="3">
        <v>12321.437</v>
      </c>
      <c r="K17" s="10"/>
    </row>
    <row r="18" spans="1:11" ht="15.75">
      <c r="A18" s="9"/>
      <c r="B18" s="11" t="s">
        <v>100</v>
      </c>
      <c r="C18" s="8"/>
      <c r="D18" s="8"/>
      <c r="E18" s="8"/>
      <c r="F18" s="10"/>
      <c r="G18" s="10"/>
      <c r="H18" s="10"/>
      <c r="I18" s="10"/>
      <c r="J18" s="10"/>
      <c r="K18" s="10"/>
    </row>
    <row r="19" spans="1:11" ht="15.75">
      <c r="A19" s="9"/>
      <c r="B19" s="11" t="s">
        <v>105</v>
      </c>
      <c r="C19" s="4">
        <v>6</v>
      </c>
      <c r="D19" s="4"/>
      <c r="E19" s="8"/>
      <c r="F19" s="3">
        <v>2188.51</v>
      </c>
      <c r="G19" s="3"/>
      <c r="H19" s="10"/>
      <c r="I19" s="3">
        <v>52825.578</v>
      </c>
      <c r="J19" s="3"/>
      <c r="K19" s="10"/>
    </row>
    <row r="20" spans="1:11" ht="15.75">
      <c r="A20" s="8" t="s">
        <v>34</v>
      </c>
      <c r="B20" s="9" t="s">
        <v>106</v>
      </c>
      <c r="C20" s="4">
        <v>5</v>
      </c>
      <c r="D20" s="4"/>
      <c r="E20" s="8"/>
      <c r="F20" s="3">
        <v>4225</v>
      </c>
      <c r="G20" s="3"/>
      <c r="H20" s="10"/>
      <c r="I20" s="3">
        <v>64534.588</v>
      </c>
      <c r="J20" s="3"/>
      <c r="K20" s="10"/>
    </row>
    <row r="21" spans="1:11" ht="15.75">
      <c r="A21" s="9"/>
      <c r="B21" s="11" t="s">
        <v>100</v>
      </c>
      <c r="C21" s="8"/>
      <c r="D21" s="8"/>
      <c r="E21" s="8"/>
      <c r="F21" s="10"/>
      <c r="G21" s="10"/>
      <c r="H21" s="10"/>
      <c r="I21" s="10"/>
      <c r="J21" s="10"/>
      <c r="K21" s="10"/>
    </row>
    <row r="22" spans="1:11" ht="15.75">
      <c r="A22" s="9"/>
      <c r="B22" s="11" t="s">
        <v>105</v>
      </c>
      <c r="C22" s="8">
        <v>4</v>
      </c>
      <c r="D22" s="8"/>
      <c r="E22" s="8"/>
      <c r="F22" s="3">
        <v>4195</v>
      </c>
      <c r="G22" s="10"/>
      <c r="H22" s="10"/>
      <c r="I22" s="3">
        <v>64504.715</v>
      </c>
      <c r="J22" s="10"/>
      <c r="K22" s="10"/>
    </row>
    <row r="23" spans="1:11" ht="15.75">
      <c r="A23" s="8" t="s">
        <v>36</v>
      </c>
      <c r="B23" s="9" t="s">
        <v>107</v>
      </c>
      <c r="C23" s="8"/>
      <c r="D23" s="8"/>
      <c r="E23" s="8"/>
      <c r="F23" s="10"/>
      <c r="G23" s="10"/>
      <c r="H23" s="10"/>
      <c r="I23" s="10"/>
      <c r="J23" s="10"/>
      <c r="K23" s="10"/>
    </row>
    <row r="24" spans="1:11" ht="15.75">
      <c r="A24" s="9"/>
      <c r="B24" s="11" t="s">
        <v>100</v>
      </c>
      <c r="C24" s="8"/>
      <c r="D24" s="8"/>
      <c r="E24" s="8"/>
      <c r="F24" s="10"/>
      <c r="G24" s="10"/>
      <c r="H24" s="10"/>
      <c r="I24" s="10"/>
      <c r="J24" s="10"/>
      <c r="K24" s="10"/>
    </row>
    <row r="25" spans="1:11" ht="15.75">
      <c r="A25" s="9"/>
      <c r="B25" s="11" t="s">
        <v>105</v>
      </c>
      <c r="C25" s="8"/>
      <c r="D25" s="8"/>
      <c r="E25" s="8"/>
      <c r="F25" s="10"/>
      <c r="G25" s="10"/>
      <c r="H25" s="10"/>
      <c r="I25" s="10"/>
      <c r="J25" s="10"/>
      <c r="K25" s="10"/>
    </row>
    <row r="26" spans="1:11" ht="15.75">
      <c r="A26" s="8" t="s">
        <v>38</v>
      </c>
      <c r="B26" s="9" t="s">
        <v>108</v>
      </c>
      <c r="C26" s="8"/>
      <c r="D26" s="8"/>
      <c r="E26" s="8"/>
      <c r="F26" s="10"/>
      <c r="G26" s="10"/>
      <c r="H26" s="10"/>
      <c r="I26" s="10"/>
      <c r="J26" s="10"/>
      <c r="K26" s="10"/>
    </row>
    <row r="672" ht="12.75"/>
    <row r="673" ht="12.75"/>
  </sheetData>
  <sheetProtection/>
  <mergeCells count="9">
    <mergeCell ref="F9:H9"/>
    <mergeCell ref="I9:K9"/>
    <mergeCell ref="A1:K1"/>
    <mergeCell ref="A3:K3"/>
    <mergeCell ref="A4:K4"/>
    <mergeCell ref="A5:K5"/>
    <mergeCell ref="A9:B10"/>
    <mergeCell ref="C9:E9"/>
    <mergeCell ref="A6:K6"/>
  </mergeCells>
  <hyperlinks>
    <hyperlink ref="B13" location="Par672" display="Par672"/>
    <hyperlink ref="B16" location="Par673" display="Par673"/>
  </hyperlinks>
  <printOptions/>
  <pageMargins left="0.75" right="0.75" top="1" bottom="1" header="0.5" footer="0.5"/>
  <pageSetup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AR830"/>
  <sheetViews>
    <sheetView view="pageBreakPreview" zoomScale="85" zoomScaleSheetLayoutView="85" zoomScalePageLayoutView="0" workbookViewId="0" topLeftCell="A4">
      <selection activeCell="G19" sqref="G19"/>
    </sheetView>
  </sheetViews>
  <sheetFormatPr defaultColWidth="9.140625" defaultRowHeight="12.75"/>
  <cols>
    <col min="1" max="1" width="5.28125" style="5" customWidth="1"/>
    <col min="2" max="2" width="36.7109375" style="5" customWidth="1"/>
    <col min="3" max="3" width="9.7109375" style="5" customWidth="1"/>
    <col min="4" max="4" width="11.00390625" style="5" customWidth="1"/>
    <col min="5" max="5" width="11.421875" style="5" customWidth="1"/>
    <col min="6" max="6" width="10.7109375" style="5" bestFit="1" customWidth="1"/>
    <col min="7" max="7" width="11.140625" style="5" customWidth="1"/>
    <col min="8" max="8" width="10.00390625" style="5" customWidth="1"/>
    <col min="9" max="16384" width="9.140625" style="5" customWidth="1"/>
  </cols>
  <sheetData>
    <row r="1" spans="1:8" ht="54.75" customHeight="1">
      <c r="A1" s="60" t="s">
        <v>109</v>
      </c>
      <c r="B1" s="60"/>
      <c r="C1" s="60"/>
      <c r="D1" s="60"/>
      <c r="E1" s="60"/>
      <c r="F1" s="60"/>
      <c r="G1" s="60"/>
      <c r="H1" s="60"/>
    </row>
    <row r="3" spans="1:8" ht="15.75">
      <c r="A3" s="56" t="s">
        <v>92</v>
      </c>
      <c r="B3" s="56"/>
      <c r="C3" s="56"/>
      <c r="D3" s="56"/>
      <c r="E3" s="56"/>
      <c r="F3" s="56"/>
      <c r="G3" s="56"/>
      <c r="H3" s="56"/>
    </row>
    <row r="4" spans="1:8" ht="15.75">
      <c r="A4" s="56" t="s">
        <v>110</v>
      </c>
      <c r="B4" s="56"/>
      <c r="C4" s="56"/>
      <c r="D4" s="56"/>
      <c r="E4" s="56"/>
      <c r="F4" s="56"/>
      <c r="G4" s="56"/>
      <c r="H4" s="56"/>
    </row>
    <row r="5" spans="1:8" ht="15.75">
      <c r="A5" s="57" t="s">
        <v>146</v>
      </c>
      <c r="B5" s="57"/>
      <c r="C5" s="57"/>
      <c r="D5" s="57"/>
      <c r="E5" s="57"/>
      <c r="F5" s="57"/>
      <c r="G5" s="57"/>
      <c r="H5" s="57"/>
    </row>
    <row r="6" spans="1:8" ht="15.75">
      <c r="A6" s="57" t="s">
        <v>139</v>
      </c>
      <c r="B6" s="57"/>
      <c r="C6" s="57"/>
      <c r="D6" s="57"/>
      <c r="E6" s="57"/>
      <c r="F6" s="57"/>
      <c r="G6" s="57"/>
      <c r="H6" s="57"/>
    </row>
    <row r="7" spans="1:8" ht="12.75" customHeight="1">
      <c r="A7" s="24"/>
      <c r="B7" s="24"/>
      <c r="C7" s="24"/>
      <c r="D7" s="24"/>
      <c r="E7" s="24"/>
      <c r="F7" s="24"/>
      <c r="G7" s="24"/>
      <c r="H7" s="24"/>
    </row>
    <row r="8" spans="1:8" ht="15.75">
      <c r="A8" s="25"/>
      <c r="B8" s="25"/>
      <c r="C8" s="25"/>
      <c r="D8" s="25"/>
      <c r="E8" s="25"/>
      <c r="F8" s="25"/>
      <c r="G8" s="25"/>
      <c r="H8" s="25"/>
    </row>
    <row r="9" spans="1:8" ht="31.5" customHeight="1">
      <c r="A9" s="58" t="s">
        <v>94</v>
      </c>
      <c r="B9" s="58"/>
      <c r="C9" s="58" t="s">
        <v>111</v>
      </c>
      <c r="D9" s="58"/>
      <c r="E9" s="58"/>
      <c r="F9" s="58" t="s">
        <v>96</v>
      </c>
      <c r="G9" s="58"/>
      <c r="H9" s="58"/>
    </row>
    <row r="10" spans="1:8" ht="31.5">
      <c r="A10" s="58"/>
      <c r="B10" s="58"/>
      <c r="C10" s="8" t="s">
        <v>87</v>
      </c>
      <c r="D10" s="8" t="s">
        <v>88</v>
      </c>
      <c r="E10" s="8" t="s">
        <v>98</v>
      </c>
      <c r="F10" s="8" t="s">
        <v>87</v>
      </c>
      <c r="G10" s="8" t="s">
        <v>88</v>
      </c>
      <c r="H10" s="8" t="s">
        <v>98</v>
      </c>
    </row>
    <row r="11" spans="1:9" ht="15.75">
      <c r="A11" s="8" t="s">
        <v>25</v>
      </c>
      <c r="B11" s="9" t="s">
        <v>99</v>
      </c>
      <c r="C11" s="4">
        <v>788</v>
      </c>
      <c r="D11" s="9"/>
      <c r="E11" s="9"/>
      <c r="F11" s="3">
        <v>8541.05</v>
      </c>
      <c r="G11" s="9"/>
      <c r="H11" s="9"/>
      <c r="I11" s="12"/>
    </row>
    <row r="12" spans="1:8" ht="15.75">
      <c r="A12" s="9"/>
      <c r="B12" s="11" t="s">
        <v>100</v>
      </c>
      <c r="C12" s="9"/>
      <c r="D12" s="9"/>
      <c r="E12" s="9"/>
      <c r="F12" s="9"/>
      <c r="G12" s="9"/>
      <c r="H12" s="9"/>
    </row>
    <row r="13" spans="1:8" ht="15.75">
      <c r="A13" s="9"/>
      <c r="B13" s="19" t="s">
        <v>101</v>
      </c>
      <c r="C13" s="4">
        <v>524</v>
      </c>
      <c r="D13" s="9"/>
      <c r="E13" s="9"/>
      <c r="F13" s="3">
        <v>6516.83</v>
      </c>
      <c r="G13" s="9"/>
      <c r="H13" s="9"/>
    </row>
    <row r="14" spans="1:8" ht="15.75">
      <c r="A14" s="8" t="s">
        <v>27</v>
      </c>
      <c r="B14" s="9" t="s">
        <v>102</v>
      </c>
      <c r="C14" s="4">
        <v>169</v>
      </c>
      <c r="D14" s="4">
        <v>5</v>
      </c>
      <c r="E14" s="9"/>
      <c r="F14" s="3">
        <v>7898.36</v>
      </c>
      <c r="G14" s="3">
        <v>609</v>
      </c>
      <c r="H14" s="9"/>
    </row>
    <row r="15" spans="1:8" ht="15.75">
      <c r="A15" s="9"/>
      <c r="B15" s="11" t="s">
        <v>100</v>
      </c>
      <c r="C15" s="9"/>
      <c r="D15" s="9"/>
      <c r="E15" s="9"/>
      <c r="F15" s="9"/>
      <c r="G15" s="9"/>
      <c r="H15" s="9"/>
    </row>
    <row r="16" spans="1:8" ht="15.75">
      <c r="A16" s="9"/>
      <c r="B16" s="19" t="s">
        <v>103</v>
      </c>
      <c r="C16" s="4">
        <v>154</v>
      </c>
      <c r="D16" s="4">
        <v>5</v>
      </c>
      <c r="E16" s="9"/>
      <c r="F16" s="3">
        <f>6434.52+80</f>
        <v>6514.52</v>
      </c>
      <c r="G16" s="3">
        <v>609</v>
      </c>
      <c r="H16" s="9"/>
    </row>
    <row r="17" spans="1:8" ht="15.75">
      <c r="A17" s="8" t="s">
        <v>29</v>
      </c>
      <c r="B17" s="9" t="s">
        <v>104</v>
      </c>
      <c r="C17" s="4">
        <v>28</v>
      </c>
      <c r="D17" s="4">
        <v>9</v>
      </c>
      <c r="E17" s="9"/>
      <c r="F17" s="3">
        <v>7804.38</v>
      </c>
      <c r="G17" s="3">
        <v>2279.9</v>
      </c>
      <c r="H17" s="9"/>
    </row>
    <row r="18" spans="1:8" ht="15.75">
      <c r="A18" s="9"/>
      <c r="B18" s="11" t="s">
        <v>100</v>
      </c>
      <c r="C18" s="4"/>
      <c r="D18" s="9"/>
      <c r="E18" s="9"/>
      <c r="F18" s="9"/>
      <c r="G18" s="9"/>
      <c r="H18" s="9"/>
    </row>
    <row r="19" spans="1:8" ht="15.75">
      <c r="A19" s="9"/>
      <c r="B19" s="11" t="s">
        <v>105</v>
      </c>
      <c r="C19" s="4">
        <v>9</v>
      </c>
      <c r="D19" s="9"/>
      <c r="E19" s="9"/>
      <c r="F19" s="3">
        <v>3593.21</v>
      </c>
      <c r="G19" s="3"/>
      <c r="H19" s="9"/>
    </row>
    <row r="20" spans="1:8" ht="15.75">
      <c r="A20" s="8" t="s">
        <v>34</v>
      </c>
      <c r="B20" s="9" t="s">
        <v>106</v>
      </c>
      <c r="C20" s="4">
        <v>10</v>
      </c>
      <c r="D20" s="4">
        <v>1</v>
      </c>
      <c r="E20" s="9"/>
      <c r="F20" s="3">
        <v>8197.1</v>
      </c>
      <c r="G20" s="3">
        <v>200</v>
      </c>
      <c r="H20" s="9"/>
    </row>
    <row r="21" spans="1:8" ht="15.75">
      <c r="A21" s="9"/>
      <c r="B21" s="11" t="s">
        <v>100</v>
      </c>
      <c r="C21" s="9"/>
      <c r="D21" s="9"/>
      <c r="E21" s="9"/>
      <c r="F21" s="9"/>
      <c r="G21" s="9"/>
      <c r="H21" s="9"/>
    </row>
    <row r="22" spans="1:8" ht="15.75">
      <c r="A22" s="9"/>
      <c r="B22" s="11" t="s">
        <v>105</v>
      </c>
      <c r="C22" s="4">
        <v>5</v>
      </c>
      <c r="D22" s="9"/>
      <c r="E22" s="9"/>
      <c r="F22" s="3">
        <v>5084</v>
      </c>
      <c r="G22" s="9"/>
      <c r="H22" s="9"/>
    </row>
    <row r="23" spans="1:8" ht="15.75">
      <c r="A23" s="8" t="s">
        <v>36</v>
      </c>
      <c r="B23" s="9" t="s">
        <v>107</v>
      </c>
      <c r="C23" s="9"/>
      <c r="D23" s="9"/>
      <c r="E23" s="9"/>
      <c r="F23" s="9"/>
      <c r="G23" s="9"/>
      <c r="H23" s="9"/>
    </row>
    <row r="24" spans="1:8" ht="15.75">
      <c r="A24" s="9"/>
      <c r="B24" s="11" t="s">
        <v>100</v>
      </c>
      <c r="C24" s="9"/>
      <c r="D24" s="9"/>
      <c r="E24" s="9"/>
      <c r="F24" s="9"/>
      <c r="G24" s="9"/>
      <c r="H24" s="9"/>
    </row>
    <row r="25" spans="1:8" ht="15.75">
      <c r="A25" s="9"/>
      <c r="B25" s="11" t="s">
        <v>105</v>
      </c>
      <c r="C25" s="9"/>
      <c r="D25" s="9"/>
      <c r="E25" s="9"/>
      <c r="F25" s="9"/>
      <c r="G25" s="9"/>
      <c r="H25" s="9"/>
    </row>
    <row r="26" spans="1:8" ht="15.75">
      <c r="A26" s="8" t="s">
        <v>38</v>
      </c>
      <c r="B26" s="9" t="s">
        <v>108</v>
      </c>
      <c r="C26" s="9"/>
      <c r="D26" s="9"/>
      <c r="E26" s="9"/>
      <c r="F26" s="9"/>
      <c r="G26" s="9"/>
      <c r="H26" s="9"/>
    </row>
    <row r="829" ht="12.75"/>
    <row r="830" ht="12.75"/>
  </sheetData>
  <sheetProtection/>
  <mergeCells count="8">
    <mergeCell ref="F9:H9"/>
    <mergeCell ref="A1:H1"/>
    <mergeCell ref="A3:H3"/>
    <mergeCell ref="A4:H4"/>
    <mergeCell ref="A5:H5"/>
    <mergeCell ref="A9:B10"/>
    <mergeCell ref="C9:E9"/>
    <mergeCell ref="A6:H6"/>
  </mergeCells>
  <hyperlinks>
    <hyperlink ref="B13" location="Par829" display="Par829"/>
    <hyperlink ref="B16" location="Par830" display="Par830"/>
  </hyperlink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Savvina Svetlana Vladimirovna</cp:lastModifiedBy>
  <cp:lastPrinted>2015-11-11T10:54:38Z</cp:lastPrinted>
  <dcterms:created xsi:type="dcterms:W3CDTF">1996-10-08T23:32:33Z</dcterms:created>
  <dcterms:modified xsi:type="dcterms:W3CDTF">2016-10-28T11:32:16Z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